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xr:revisionPtr revIDLastSave="0" documentId="13_ncr:1_{E8EE0CC8-1E20-44DA-87D0-D9D92B06B177}" xr6:coauthVersionLast="47" xr6:coauthVersionMax="47" xr10:uidLastSave="{00000000-0000-0000-0000-000000000000}"/>
  <workbookProtection lockStructure="1"/>
  <bookViews>
    <workbookView xWindow="-108" yWindow="-108" windowWidth="23256" windowHeight="12456" xr2:uid="{D944DC4D-EEF6-4E42-B220-64B574DE09C5}"/>
  </bookViews>
  <sheets>
    <sheet name="応募額シート" sheetId="9" r:id="rId1"/>
    <sheet name="アウトプット設定シート" sheetId="6" r:id="rId2"/>
    <sheet name="アウトカム設定シート" sheetId="8" r:id="rId3"/>
    <sheet name="プルダウンリスト" sheetId="5" state="hidden" r:id="rId4"/>
  </sheets>
  <definedNames>
    <definedName name="_xlnm.Print_Area" localSheetId="2">アウトカム設定シート!$A$1:$I$24</definedName>
    <definedName name="_xlnm.Print_Area" localSheetId="1">アウトプット設定シート!$A$1:$I$26</definedName>
    <definedName name="_xlnm.Print_Area" localSheetId="0">応募額シート!$A$1:$G$31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7" i="9" l="1"/>
  <c r="F8" i="9" s="1"/>
  <c r="H12" i="8"/>
  <c r="H11" i="8"/>
  <c r="H10" i="8"/>
  <c r="H9" i="8"/>
  <c r="H8" i="8"/>
  <c r="F6" i="9"/>
  <c r="E13" i="8"/>
  <c r="D25" i="6"/>
  <c r="E9" i="6"/>
  <c r="H9" i="6" s="1"/>
  <c r="E14" i="6"/>
  <c r="H14" i="6" s="1"/>
  <c r="E13" i="6"/>
  <c r="H13" i="6" s="1"/>
  <c r="E12" i="6"/>
  <c r="H12" i="6" s="1"/>
  <c r="E11" i="6"/>
  <c r="H11" i="6" s="1"/>
  <c r="E10" i="6"/>
  <c r="H10" i="6" s="1"/>
  <c r="H13" i="8" l="1"/>
  <c r="D4" i="8"/>
  <c r="F8" i="8" s="1"/>
  <c r="D5" i="6"/>
  <c r="H15" i="6" l="1"/>
</calcChain>
</file>

<file path=xl/sharedStrings.xml><?xml version="1.0" encoding="utf-8"?>
<sst xmlns="http://schemas.openxmlformats.org/spreadsheetml/2006/main" count="111" uniqueCount="85">
  <si>
    <t>目標値</t>
    <rPh sb="0" eb="3">
      <t>モクヒョウチ</t>
    </rPh>
    <phoneticPr fontId="1"/>
  </si>
  <si>
    <t>分類</t>
    <rPh sb="0" eb="2">
      <t>ブンルイ</t>
    </rPh>
    <phoneticPr fontId="1"/>
  </si>
  <si>
    <t>単位</t>
    <rPh sb="0" eb="2">
      <t>タンイ</t>
    </rPh>
    <phoneticPr fontId="1"/>
  </si>
  <si>
    <t>名</t>
    <rPh sb="0" eb="1">
      <t>メイ</t>
    </rPh>
    <phoneticPr fontId="1"/>
  </si>
  <si>
    <t>アウトプット選択的項目</t>
    <rPh sb="6" eb="11">
      <t>センタクテキコウモク</t>
    </rPh>
    <phoneticPr fontId="1"/>
  </si>
  <si>
    <t>配分</t>
    <rPh sb="0" eb="2">
      <t>ハイブン</t>
    </rPh>
    <phoneticPr fontId="1"/>
  </si>
  <si>
    <t>項目</t>
    <rPh sb="0" eb="2">
      <t>コウモク</t>
    </rPh>
    <phoneticPr fontId="1"/>
  </si>
  <si>
    <t>コンベンションタイプ</t>
    <phoneticPr fontId="1"/>
  </si>
  <si>
    <t>サロンタイプ</t>
    <phoneticPr fontId="1"/>
  </si>
  <si>
    <t>イベント種別</t>
    <rPh sb="4" eb="6">
      <t>シュベツ</t>
    </rPh>
    <phoneticPr fontId="1"/>
  </si>
  <si>
    <t>プルダウンリスト</t>
    <phoneticPr fontId="1"/>
  </si>
  <si>
    <t>基準額設定</t>
    <rPh sb="0" eb="3">
      <t>キジュンガク</t>
    </rPh>
    <rPh sb="3" eb="5">
      <t>セッテイ</t>
    </rPh>
    <phoneticPr fontId="1"/>
  </si>
  <si>
    <t>外国人参加者数</t>
    <rPh sb="0" eb="3">
      <t>ガイコクジン</t>
    </rPh>
    <rPh sb="3" eb="7">
      <t>サンカシャスウ</t>
    </rPh>
    <phoneticPr fontId="1"/>
  </si>
  <si>
    <t>定性評価</t>
    <rPh sb="0" eb="4">
      <t>テイセイヒョウカ</t>
    </rPh>
    <phoneticPr fontId="1"/>
  </si>
  <si>
    <t>項目詳細</t>
    <rPh sb="0" eb="4">
      <t>コウモクショウサイ</t>
    </rPh>
    <phoneticPr fontId="1"/>
  </si>
  <si>
    <t>アウトプット選択的項目の詳細</t>
    <rPh sb="6" eb="11">
      <t>センタクテキコウモク</t>
    </rPh>
    <rPh sb="12" eb="14">
      <t>ショウサイ</t>
    </rPh>
    <phoneticPr fontId="1"/>
  </si>
  <si>
    <t>項目名</t>
    <rPh sb="0" eb="3">
      <t>コウモクメイ</t>
    </rPh>
    <phoneticPr fontId="1"/>
  </si>
  <si>
    <t>英語セッション等の実施数</t>
  </si>
  <si>
    <t>外国人登壇者数</t>
  </si>
  <si>
    <t>海外企業・団体の協賛者数</t>
  </si>
  <si>
    <t>集客に向けた英語による情報発信回数</t>
    <phoneticPr fontId="1"/>
  </si>
  <si>
    <t>回</t>
    <rPh sb="0" eb="1">
      <t>カイ</t>
    </rPh>
    <phoneticPr fontId="1"/>
  </si>
  <si>
    <t>総合的に評価</t>
    <rPh sb="0" eb="2">
      <t>ソウゴウ</t>
    </rPh>
    <rPh sb="2" eb="3">
      <t>テキ</t>
    </rPh>
    <rPh sb="4" eb="6">
      <t>ヒョウカ</t>
    </rPh>
    <phoneticPr fontId="1"/>
  </si>
  <si>
    <t>合計</t>
    <rPh sb="0" eb="2">
      <t>ゴウケイ</t>
    </rPh>
    <phoneticPr fontId="1"/>
  </si>
  <si>
    <t>C　裁量評価</t>
    <rPh sb="2" eb="6">
      <t>サイリョウヒョウカ</t>
    </rPh>
    <phoneticPr fontId="1"/>
  </si>
  <si>
    <t>上限金額（円）</t>
    <rPh sb="0" eb="4">
      <t>ジョウゲンキンガク</t>
    </rPh>
    <rPh sb="5" eb="6">
      <t>エン</t>
    </rPh>
    <phoneticPr fontId="1"/>
  </si>
  <si>
    <t>KPI設定にあたる申請額および支出見込額の提示</t>
    <rPh sb="3" eb="5">
      <t>セッテイ</t>
    </rPh>
    <rPh sb="9" eb="12">
      <t>シンセイガク</t>
    </rPh>
    <rPh sb="15" eb="17">
      <t>シシュツ</t>
    </rPh>
    <rPh sb="17" eb="19">
      <t>ミコミ</t>
    </rPh>
    <rPh sb="19" eb="20">
      <t>ガク</t>
    </rPh>
    <rPh sb="21" eb="23">
      <t>テイジ</t>
    </rPh>
    <phoneticPr fontId="1"/>
  </si>
  <si>
    <t>参加者属性</t>
    <rPh sb="0" eb="3">
      <t>サンカシャ</t>
    </rPh>
    <rPh sb="3" eb="5">
      <t>ゾクセイ</t>
    </rPh>
    <phoneticPr fontId="1"/>
  </si>
  <si>
    <t>アウトカム項目の詳細</t>
    <rPh sb="5" eb="7">
      <t>コウモク</t>
    </rPh>
    <rPh sb="8" eb="10">
      <t>ショウサイ</t>
    </rPh>
    <phoneticPr fontId="1"/>
  </si>
  <si>
    <t>外国人参加者数</t>
    <rPh sb="0" eb="2">
      <t>ガイコク</t>
    </rPh>
    <rPh sb="2" eb="3">
      <t>ジン</t>
    </rPh>
    <rPh sb="3" eb="6">
      <t>サンカシャ</t>
    </rPh>
    <rPh sb="6" eb="7">
      <t>スウ</t>
    </rPh>
    <phoneticPr fontId="1"/>
  </si>
  <si>
    <t>外国人満足度</t>
  </si>
  <si>
    <t>外国人満足度</t>
    <rPh sb="0" eb="2">
      <t>ガイコク</t>
    </rPh>
    <rPh sb="2" eb="3">
      <t>ジン</t>
    </rPh>
    <rPh sb="3" eb="6">
      <t>マンゾクド</t>
    </rPh>
    <phoneticPr fontId="1"/>
  </si>
  <si>
    <t>グローバルビジネスマッチング数</t>
  </si>
  <si>
    <t>グローバルビジネスマッチング数</t>
    <rPh sb="14" eb="15">
      <t>スウ</t>
    </rPh>
    <phoneticPr fontId="1"/>
  </si>
  <si>
    <r>
      <rPr>
        <b/>
        <sz val="12"/>
        <color theme="1"/>
        <rFont val="游ゴシック"/>
        <family val="3"/>
        <charset val="128"/>
        <scheme val="minor"/>
      </rPr>
      <t>B　選択項目</t>
    </r>
    <r>
      <rPr>
        <sz val="12"/>
        <color theme="1"/>
        <rFont val="游ゴシック"/>
        <family val="3"/>
        <charset val="128"/>
        <scheme val="minor"/>
      </rPr>
      <t xml:space="preserve">
（リストから1つ以上選択してください）</t>
    </r>
    <rPh sb="2" eb="4">
      <t>センタク</t>
    </rPh>
    <rPh sb="4" eb="6">
      <t>コウモク</t>
    </rPh>
    <rPh sb="15" eb="17">
      <t>イジョウ</t>
    </rPh>
    <rPh sb="17" eb="19">
      <t>センタク</t>
    </rPh>
    <phoneticPr fontId="1"/>
  </si>
  <si>
    <t>A　必須項目</t>
    <rPh sb="2" eb="4">
      <t>ヒッス</t>
    </rPh>
    <rPh sb="4" eb="6">
      <t>コウモク</t>
    </rPh>
    <phoneticPr fontId="1"/>
  </si>
  <si>
    <t>アウトプットに係る合計額（A+B+C）</t>
    <rPh sb="7" eb="8">
      <t>カカ</t>
    </rPh>
    <rPh sb="9" eb="11">
      <t>ゴウケイ</t>
    </rPh>
    <rPh sb="11" eb="12">
      <t>ガク</t>
    </rPh>
    <phoneticPr fontId="1"/>
  </si>
  <si>
    <t>アウトカムに係る合計額（A+B+C）</t>
    <rPh sb="6" eb="7">
      <t>カカ</t>
    </rPh>
    <rPh sb="8" eb="10">
      <t>ゴウケイ</t>
    </rPh>
    <rPh sb="10" eb="11">
      <t>ガク</t>
    </rPh>
    <phoneticPr fontId="1"/>
  </si>
  <si>
    <t>英語セッション等の実施数</t>
    <phoneticPr fontId="1"/>
  </si>
  <si>
    <t>外国人登壇者数</t>
    <phoneticPr fontId="1"/>
  </si>
  <si>
    <t>海外企業・団体の協賛者数</t>
    <phoneticPr fontId="1"/>
  </si>
  <si>
    <t>A</t>
    <phoneticPr fontId="1"/>
  </si>
  <si>
    <t>B</t>
    <phoneticPr fontId="1"/>
  </si>
  <si>
    <t>C</t>
    <phoneticPr fontId="1"/>
  </si>
  <si>
    <t>B　定性評価</t>
    <rPh sb="2" eb="6">
      <t>テイセイヒョウカ</t>
    </rPh>
    <phoneticPr fontId="1"/>
  </si>
  <si>
    <t>アウトカムKPIシート</t>
    <phoneticPr fontId="1"/>
  </si>
  <si>
    <t>アウトプットKPIシート</t>
    <phoneticPr fontId="1"/>
  </si>
  <si>
    <r>
      <rPr>
        <b/>
        <sz val="12"/>
        <color theme="1"/>
        <rFont val="游ゴシック"/>
        <family val="3"/>
        <charset val="128"/>
        <scheme val="minor"/>
      </rPr>
      <t>C　任意項目</t>
    </r>
    <r>
      <rPr>
        <sz val="12"/>
        <color theme="1"/>
        <rFont val="游ゴシック"/>
        <family val="3"/>
        <charset val="128"/>
        <scheme val="minor"/>
      </rPr>
      <t xml:space="preserve">
（任意の内容を最大1つまでご記入ください）</t>
    </r>
    <rPh sb="2" eb="4">
      <t>ニンイ</t>
    </rPh>
    <rPh sb="4" eb="6">
      <t>コウモク</t>
    </rPh>
    <rPh sb="8" eb="10">
      <t>ニンイ</t>
    </rPh>
    <rPh sb="11" eb="13">
      <t>ナイヨウ</t>
    </rPh>
    <rPh sb="14" eb="16">
      <t>サイダイ</t>
    </rPh>
    <rPh sb="21" eb="23">
      <t>キニュウ</t>
    </rPh>
    <phoneticPr fontId="1"/>
  </si>
  <si>
    <t>A 項目1,2の目標値を記入してください。
B リストから必ず1つ以上選択し、目標値と単位を記入してください。
C 必要に応じて任意に記載し、目標値と単位を記入してください。</t>
    <rPh sb="2" eb="4">
      <t>コウモク</t>
    </rPh>
    <rPh sb="8" eb="11">
      <t>モクヒョウチ</t>
    </rPh>
    <rPh sb="12" eb="14">
      <t>キニュウ</t>
    </rPh>
    <rPh sb="29" eb="30">
      <t>カナラ</t>
    </rPh>
    <rPh sb="33" eb="35">
      <t>イジョウ</t>
    </rPh>
    <rPh sb="35" eb="37">
      <t>センタク</t>
    </rPh>
    <rPh sb="39" eb="42">
      <t>モクヒョウチ</t>
    </rPh>
    <rPh sb="43" eb="45">
      <t>タンイ</t>
    </rPh>
    <rPh sb="46" eb="48">
      <t>キニュウ</t>
    </rPh>
    <rPh sb="58" eb="60">
      <t>ヒツヨウ</t>
    </rPh>
    <rPh sb="61" eb="62">
      <t>オウ</t>
    </rPh>
    <rPh sb="64" eb="66">
      <t>ニンイ</t>
    </rPh>
    <rPh sb="67" eb="69">
      <t>キサイ</t>
    </rPh>
    <rPh sb="71" eb="74">
      <t>モクヒョウチ</t>
    </rPh>
    <rPh sb="75" eb="77">
      <t>タンイ</t>
    </rPh>
    <rPh sb="78" eb="80">
      <t>キニュウ</t>
    </rPh>
    <phoneticPr fontId="1"/>
  </si>
  <si>
    <t>１．金額設定</t>
    <rPh sb="2" eb="4">
      <t>キンガク</t>
    </rPh>
    <rPh sb="4" eb="6">
      <t>セッテイ</t>
    </rPh>
    <phoneticPr fontId="1"/>
  </si>
  <si>
    <t>２．申請根拠</t>
    <rPh sb="2" eb="4">
      <t>シンセイ</t>
    </rPh>
    <rPh sb="4" eb="6">
      <t>コンキョ</t>
    </rPh>
    <phoneticPr fontId="1"/>
  </si>
  <si>
    <t>実施するイベントの種別</t>
    <rPh sb="0" eb="2">
      <t>ジッシ</t>
    </rPh>
    <rPh sb="9" eb="11">
      <t>シュベツ</t>
    </rPh>
    <phoneticPr fontId="1"/>
  </si>
  <si>
    <t>小計</t>
    <rPh sb="0" eb="2">
      <t>ショウケイ</t>
    </rPh>
    <phoneticPr fontId="1"/>
  </si>
  <si>
    <t>支出見込額の内訳</t>
    <phoneticPr fontId="1"/>
  </si>
  <si>
    <t>補足説明（任意）</t>
    <rPh sb="0" eb="2">
      <t>ホソク</t>
    </rPh>
    <rPh sb="2" eb="4">
      <t>セツメイ</t>
    </rPh>
    <rPh sb="5" eb="7">
      <t>ニンイ</t>
    </rPh>
    <phoneticPr fontId="1"/>
  </si>
  <si>
    <t>外国人参加者目標値</t>
    <rPh sb="0" eb="2">
      <t>ガイコク</t>
    </rPh>
    <rPh sb="2" eb="3">
      <t>ジン</t>
    </rPh>
    <rPh sb="3" eb="6">
      <t>サンカシャ</t>
    </rPh>
    <rPh sb="6" eb="8">
      <t>モクヒョウ</t>
    </rPh>
    <rPh sb="8" eb="9">
      <t>チ</t>
    </rPh>
    <phoneticPr fontId="1"/>
  </si>
  <si>
    <t>申請できる上限金額</t>
    <rPh sb="0" eb="2">
      <t>シンセイ</t>
    </rPh>
    <rPh sb="5" eb="7">
      <t>ジョウゲン</t>
    </rPh>
    <rPh sb="7" eb="9">
      <t>キンガク</t>
    </rPh>
    <phoneticPr fontId="1"/>
  </si>
  <si>
    <t>申請金額</t>
    <rPh sb="0" eb="2">
      <t>シンセイ</t>
    </rPh>
    <rPh sb="2" eb="3">
      <t>キン</t>
    </rPh>
    <rPh sb="3" eb="4">
      <t>ガク</t>
    </rPh>
    <phoneticPr fontId="1"/>
  </si>
  <si>
    <t>イベントの実施に関する
支出見込額</t>
    <phoneticPr fontId="1"/>
  </si>
  <si>
    <t>金額</t>
    <rPh sb="0" eb="2">
      <t>キンガク</t>
    </rPh>
    <phoneticPr fontId="1"/>
  </si>
  <si>
    <t>申請額内訳</t>
    <rPh sb="0" eb="3">
      <t>シンセイガク</t>
    </rPh>
    <rPh sb="3" eb="5">
      <t>ウチワケ</t>
    </rPh>
    <phoneticPr fontId="1"/>
  </si>
  <si>
    <t>１．イベント種別の選択</t>
    <rPh sb="6" eb="8">
      <t>シュベツ</t>
    </rPh>
    <rPh sb="9" eb="11">
      <t>センタク</t>
    </rPh>
    <phoneticPr fontId="1"/>
  </si>
  <si>
    <t>２．KPI項目の入力</t>
    <rPh sb="5" eb="7">
      <t>コウモク</t>
    </rPh>
    <rPh sb="8" eb="10">
      <t>ニュウリョク</t>
    </rPh>
    <phoneticPr fontId="1"/>
  </si>
  <si>
    <t>イベントの実施予定回数を目標値とし、企画したイベントの実施有無を評価する</t>
    <phoneticPr fontId="1"/>
  </si>
  <si>
    <t>グローバルビジネスパーソンの集客を目的とした英語によるマーケティング活動（回）を目標値とし、イベント全体の活性化（集客）への取り組みを評価する
※原則として参加事業者・団体に属する者のうち、事前に提出されたリスト記載の者が発信する投稿を対象といたします</t>
    <phoneticPr fontId="1"/>
  </si>
  <si>
    <t>英語によるセッション・プログラム等の実施数を目標値とし、グローバルイベントとしてのコンテンツ力を評価する</t>
    <phoneticPr fontId="1"/>
  </si>
  <si>
    <t>登壇者に外国人ゲストを何名呼ぶかを目標値とし、
グローバルイベントとしてのコンテンツ力を評価する</t>
    <phoneticPr fontId="1"/>
  </si>
  <si>
    <t>当該イベントの開催に協賛する海外企業・団体の数を目標値とし、グローバルイベントとしてのクオリティを評価する</t>
    <rPh sb="24" eb="26">
      <t>モクヒョウ</t>
    </rPh>
    <rPh sb="26" eb="27">
      <t>チ</t>
    </rPh>
    <phoneticPr fontId="1"/>
  </si>
  <si>
    <t>様式２　KPI設定シート</t>
    <rPh sb="0" eb="2">
      <t>ヨウシキ</t>
    </rPh>
    <rPh sb="7" eb="9">
      <t>セッテイ</t>
    </rPh>
    <phoneticPr fontId="1"/>
  </si>
  <si>
    <t>A　定量評価</t>
    <rPh sb="2" eb="4">
      <t>テイリョウ</t>
    </rPh>
    <rPh sb="4" eb="6">
      <t>ヒョウカ</t>
    </rPh>
    <phoneticPr fontId="1"/>
  </si>
  <si>
    <t>イベントの実開催数</t>
    <rPh sb="8" eb="9">
      <t>スウ</t>
    </rPh>
    <phoneticPr fontId="1"/>
  </si>
  <si>
    <t>※実参加者数とはイベントに参加いただいた延べ参加者のうち、重複しない参加者数を指します</t>
    <phoneticPr fontId="1"/>
  </si>
  <si>
    <t>①「今後も関係性を継続したいビジネスマッチング」が発生した件数、②アンケート回収率を提示いただき、ビジネスマッチングを促すイベントであったか、十分なサンプルを回収できたかを評価する</t>
    <phoneticPr fontId="1"/>
  </si>
  <si>
    <t>サロンタイプ200名、コンベンションタイプ350名を目標値とし、外国人の参加者数を評価する
国籍の確認が難しい場合は、「日本人ではない」と回答いただいた方をカウントする</t>
    <phoneticPr fontId="1"/>
  </si>
  <si>
    <t>①外国人参加者比率、②海外在住の外国人参加者数、③外国人の実参加者数※、④参加者職種を提示いただき、参加者属性が事業趣旨に適したものかを評価する</t>
    <phoneticPr fontId="1"/>
  </si>
  <si>
    <t>①外国人満足度、②アンケート回収率を提示いただき、
満足度の高いアンケート結果となっているか、十分なサンプルを回収できたかを評価する</t>
    <phoneticPr fontId="1"/>
  </si>
  <si>
    <t>大項目</t>
    <rPh sb="0" eb="3">
      <t>ダイコウモク</t>
    </rPh>
    <phoneticPr fontId="1"/>
  </si>
  <si>
    <t>小項目</t>
    <rPh sb="0" eb="3">
      <t>ショウコウモク</t>
    </rPh>
    <phoneticPr fontId="1"/>
  </si>
  <si>
    <t>人件費</t>
    <rPh sb="0" eb="3">
      <t>ジンケンヒ</t>
    </rPh>
    <phoneticPr fontId="1"/>
  </si>
  <si>
    <t>会場費</t>
    <rPh sb="0" eb="2">
      <t>カイジョウ</t>
    </rPh>
    <rPh sb="2" eb="3">
      <t>ヒ</t>
    </rPh>
    <phoneticPr fontId="1"/>
  </si>
  <si>
    <t>ゲスト・講師招へい費</t>
    <rPh sb="4" eb="6">
      <t>コウシ</t>
    </rPh>
    <rPh sb="6" eb="7">
      <t>ショウ</t>
    </rPh>
    <rPh sb="9" eb="10">
      <t>ヒ</t>
    </rPh>
    <phoneticPr fontId="1"/>
  </si>
  <si>
    <t>広告宣伝費</t>
    <rPh sb="0" eb="2">
      <t>コウコク</t>
    </rPh>
    <rPh sb="2" eb="5">
      <t>センデンヒ</t>
    </rPh>
    <phoneticPr fontId="1"/>
  </si>
  <si>
    <t>その他</t>
    <rPh sb="2" eb="3">
      <t>タ</t>
    </rPh>
    <phoneticPr fontId="1"/>
  </si>
  <si>
    <t>１．実施するイベントの種別を選択し、申請金額を記入してください。申請金額は、申請できる上限金額及び支出見込額より少ない数字を設定してください。
２．本事業で実施するイベントの支出見込みの項目名と金額を記入してください。一般的な相場から大きく離れた金額となるもの、項目名だけでは内容が不明瞭なもの等、補足説明が必要な項目については、補足説明欄に任意に記入をお願いいたします。</t>
    <rPh sb="2" eb="4">
      <t>ジッシ</t>
    </rPh>
    <rPh sb="11" eb="13">
      <t>シュベツ</t>
    </rPh>
    <rPh sb="14" eb="16">
      <t>センタク</t>
    </rPh>
    <rPh sb="18" eb="20">
      <t>シンセイ</t>
    </rPh>
    <rPh sb="20" eb="22">
      <t>キンガク</t>
    </rPh>
    <rPh sb="23" eb="25">
      <t>キニュウ</t>
    </rPh>
    <rPh sb="32" eb="34">
      <t>シンセイ</t>
    </rPh>
    <rPh sb="34" eb="36">
      <t>キンガク</t>
    </rPh>
    <rPh sb="38" eb="40">
      <t>シンセイ</t>
    </rPh>
    <rPh sb="43" eb="45">
      <t>ジョウゲン</t>
    </rPh>
    <rPh sb="45" eb="47">
      <t>キンガク</t>
    </rPh>
    <rPh sb="47" eb="48">
      <t>オヨ</t>
    </rPh>
    <rPh sb="49" eb="51">
      <t>シシュツ</t>
    </rPh>
    <rPh sb="51" eb="53">
      <t>ミコ</t>
    </rPh>
    <rPh sb="53" eb="54">
      <t>ガク</t>
    </rPh>
    <rPh sb="74" eb="75">
      <t>ホン</t>
    </rPh>
    <rPh sb="75" eb="77">
      <t>ジギョウ</t>
    </rPh>
    <rPh sb="78" eb="80">
      <t>ジッシ</t>
    </rPh>
    <rPh sb="87" eb="89">
      <t>シシュツ</t>
    </rPh>
    <rPh sb="89" eb="91">
      <t>ミコ</t>
    </rPh>
    <rPh sb="93" eb="95">
      <t>コウモク</t>
    </rPh>
    <rPh sb="95" eb="96">
      <t>メイ</t>
    </rPh>
    <rPh sb="97" eb="99">
      <t>キンガク</t>
    </rPh>
    <rPh sb="100" eb="102">
      <t>キニュウ</t>
    </rPh>
    <rPh sb="109" eb="112">
      <t>イッパンテキ</t>
    </rPh>
    <rPh sb="113" eb="115">
      <t>ソウバ</t>
    </rPh>
    <rPh sb="117" eb="118">
      <t>オオ</t>
    </rPh>
    <rPh sb="120" eb="121">
      <t>ハナ</t>
    </rPh>
    <rPh sb="123" eb="125">
      <t>キンガク</t>
    </rPh>
    <rPh sb="143" eb="144">
      <t>ナド</t>
    </rPh>
    <rPh sb="145" eb="147">
      <t>ホソク</t>
    </rPh>
    <rPh sb="147" eb="149">
      <t>セツメイ</t>
    </rPh>
    <rPh sb="150" eb="152">
      <t>ヒツヨウ</t>
    </rPh>
    <rPh sb="153" eb="155">
      <t>コウモク</t>
    </rPh>
    <rPh sb="161" eb="163">
      <t>ホソク</t>
    </rPh>
    <rPh sb="163" eb="165">
      <t>セツメイ</t>
    </rPh>
    <rPh sb="165" eb="166">
      <t>ラン</t>
    </rPh>
    <rPh sb="167" eb="169">
      <t>ニンイ</t>
    </rPh>
    <rPh sb="170" eb="172">
      <t>キニュウ</t>
    </rPh>
    <rPh sb="174" eb="175">
      <t>ネガ</t>
    </rPh>
    <phoneticPr fontId="1"/>
  </si>
  <si>
    <t>コンベンションタイプ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</si>
</sst>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quot;¥&quot;#,##0_);[Red]\(&quot;¥&quot;#,##0\)"/>
    <numFmt numFmtId="177" formatCode="0.0%"/>
  </numFmts>
  <fonts count="8" x14ac:knownFonts="1">
    <font>
      <sz val="11"/>
      <color theme="1"/>
      <name val="游ゴシック"/>
      <family val="2"/>
      <charset val="128"/>
      <scheme val="minor"/>
    </font>
    <font>
      <sz val="6"/>
      <name val="游ゴシック"/>
      <family val="2"/>
      <charset val="128"/>
      <scheme val="minor"/>
    </font>
    <font>
      <sz val="12"/>
      <color theme="1"/>
      <name val="游ゴシック"/>
      <family val="3"/>
      <charset val="128"/>
      <scheme val="minor"/>
    </font>
    <font>
      <sz val="11"/>
      <color theme="1"/>
      <name val="游ゴシック"/>
      <family val="2"/>
      <charset val="128"/>
      <scheme val="minor"/>
    </font>
    <font>
      <sz val="12"/>
      <name val="游ゴシック"/>
      <family val="3"/>
      <charset val="128"/>
      <scheme val="minor"/>
    </font>
    <font>
      <b/>
      <sz val="12"/>
      <color theme="1"/>
      <name val="游ゴシック"/>
      <family val="3"/>
      <charset val="128"/>
      <scheme val="minor"/>
    </font>
    <font>
      <b/>
      <sz val="11"/>
      <color theme="1"/>
      <name val="游ゴシック"/>
      <family val="3"/>
      <charset val="128"/>
      <scheme val="minor"/>
    </font>
    <font>
      <b/>
      <sz val="12"/>
      <name val="游ゴシック"/>
      <family val="3"/>
      <charset val="128"/>
      <scheme val="minor"/>
    </font>
  </fonts>
  <fills count="8">
    <fill>
      <patternFill patternType="none"/>
    </fill>
    <fill>
      <patternFill patternType="gray125"/>
    </fill>
    <fill>
      <patternFill patternType="solid">
        <fgColor theme="4" tint="0.79998168889431442"/>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s>
  <cellStyleXfs count="4">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6" fontId="3" fillId="0" borderId="0" applyFont="0" applyFill="0" applyBorder="0" applyAlignment="0" applyProtection="0">
      <alignment vertical="center"/>
    </xf>
  </cellStyleXfs>
  <cellXfs count="94">
    <xf numFmtId="0" fontId="0" fillId="0" borderId="0" xfId="0">
      <alignment vertical="center"/>
    </xf>
    <xf numFmtId="0" fontId="2" fillId="0" borderId="0" xfId="1" applyFont="1" applyAlignment="1"/>
    <xf numFmtId="0" fontId="2" fillId="3" borderId="0" xfId="1" applyFont="1" applyFill="1" applyAlignment="1"/>
    <xf numFmtId="0" fontId="0" fillId="5" borderId="1" xfId="0" applyFill="1" applyBorder="1">
      <alignment vertical="center"/>
    </xf>
    <xf numFmtId="0" fontId="2" fillId="0" borderId="1" xfId="1" applyFont="1" applyBorder="1">
      <alignment vertical="center"/>
    </xf>
    <xf numFmtId="0" fontId="2" fillId="0" borderId="0" xfId="1" applyFont="1">
      <alignment vertical="center"/>
    </xf>
    <xf numFmtId="38" fontId="0" fillId="0" borderId="1" xfId="2" applyFont="1" applyBorder="1">
      <alignment vertical="center"/>
    </xf>
    <xf numFmtId="0" fontId="6" fillId="0" borderId="0" xfId="0" applyFont="1">
      <alignment vertical="center"/>
    </xf>
    <xf numFmtId="0" fontId="2" fillId="5" borderId="2" xfId="1" applyFont="1" applyFill="1" applyBorder="1" applyAlignment="1">
      <alignment horizontal="center"/>
    </xf>
    <xf numFmtId="0" fontId="2" fillId="0" borderId="0" xfId="1" applyFont="1" applyAlignment="1">
      <alignment horizontal="center" vertical="center"/>
    </xf>
    <xf numFmtId="38" fontId="2" fillId="2" borderId="1" xfId="2" applyFont="1" applyFill="1" applyBorder="1" applyAlignment="1">
      <alignment horizontal="center" vertical="center"/>
    </xf>
    <xf numFmtId="0" fontId="2" fillId="5" borderId="1" xfId="1" applyFont="1" applyFill="1" applyBorder="1" applyAlignment="1">
      <alignment horizontal="center"/>
    </xf>
    <xf numFmtId="0" fontId="2" fillId="5" borderId="1" xfId="1" applyFont="1" applyFill="1" applyBorder="1" applyAlignment="1">
      <alignment horizontal="center" wrapText="1"/>
    </xf>
    <xf numFmtId="0" fontId="0" fillId="5" borderId="1" xfId="0" applyFill="1" applyBorder="1" applyAlignment="1">
      <alignment horizontal="center" vertical="center"/>
    </xf>
    <xf numFmtId="0" fontId="4" fillId="7" borderId="1" xfId="1" applyFont="1" applyFill="1" applyBorder="1">
      <alignment vertical="center"/>
    </xf>
    <xf numFmtId="0" fontId="2" fillId="5" borderId="4" xfId="1" applyFont="1" applyFill="1" applyBorder="1" applyAlignment="1">
      <alignment horizontal="center"/>
    </xf>
    <xf numFmtId="0" fontId="2" fillId="7" borderId="4" xfId="1" applyFont="1" applyFill="1" applyBorder="1">
      <alignment vertical="center"/>
    </xf>
    <xf numFmtId="0" fontId="2" fillId="6" borderId="4" xfId="1" applyFont="1" applyFill="1" applyBorder="1">
      <alignment vertical="center"/>
    </xf>
    <xf numFmtId="0" fontId="0" fillId="6" borderId="1" xfId="0" applyFill="1" applyBorder="1" applyAlignment="1">
      <alignment vertical="center" wrapText="1"/>
    </xf>
    <xf numFmtId="0" fontId="0" fillId="6" borderId="4" xfId="0" applyFill="1" applyBorder="1">
      <alignment vertical="center"/>
    </xf>
    <xf numFmtId="0" fontId="2" fillId="6" borderId="1" xfId="1" applyFont="1" applyFill="1" applyBorder="1" applyAlignment="1">
      <alignment horizontal="center" vertical="center"/>
    </xf>
    <xf numFmtId="0" fontId="2" fillId="0" borderId="1" xfId="0" applyFont="1" applyBorder="1" applyAlignment="1">
      <alignment horizontal="center" vertical="center"/>
    </xf>
    <xf numFmtId="177" fontId="2" fillId="2" borderId="1" xfId="1" applyNumberFormat="1" applyFont="1" applyFill="1" applyBorder="1" applyAlignment="1">
      <alignment horizontal="center" vertical="center"/>
    </xf>
    <xf numFmtId="9" fontId="2" fillId="0" borderId="0" xfId="1" applyNumberFormat="1" applyFont="1" applyAlignment="1"/>
    <xf numFmtId="0" fontId="2" fillId="0" borderId="1" xfId="1" applyFont="1" applyBorder="1" applyAlignment="1">
      <alignment horizontal="center" vertical="center" wrapText="1"/>
    </xf>
    <xf numFmtId="0" fontId="2" fillId="0" borderId="1" xfId="1" applyFont="1" applyBorder="1" applyAlignment="1">
      <alignment horizontal="center" vertical="center"/>
    </xf>
    <xf numFmtId="0" fontId="5" fillId="0" borderId="1" xfId="1" applyFont="1" applyBorder="1" applyAlignment="1">
      <alignment horizontal="center" vertical="center"/>
    </xf>
    <xf numFmtId="0" fontId="2" fillId="0" borderId="0" xfId="0" applyFont="1">
      <alignment vertical="center"/>
    </xf>
    <xf numFmtId="0" fontId="2" fillId="3" borderId="0" xfId="1" applyFont="1" applyFill="1" applyAlignment="1">
      <alignment vertical="top"/>
    </xf>
    <xf numFmtId="0" fontId="5" fillId="3" borderId="0" xfId="1" applyFont="1" applyFill="1">
      <alignment vertical="center"/>
    </xf>
    <xf numFmtId="0" fontId="5" fillId="0" borderId="0" xfId="1" applyFont="1" applyAlignment="1"/>
    <xf numFmtId="0" fontId="2" fillId="7" borderId="1" xfId="1" applyFont="1" applyFill="1" applyBorder="1" applyAlignment="1">
      <alignment horizontal="center" vertical="center"/>
    </xf>
    <xf numFmtId="176" fontId="2" fillId="0" borderId="0" xfId="1" applyNumberFormat="1" applyFont="1">
      <alignment vertical="center"/>
    </xf>
    <xf numFmtId="0" fontId="2" fillId="0" borderId="0" xfId="0" applyFont="1" applyAlignment="1">
      <alignment vertical="center" wrapText="1"/>
    </xf>
    <xf numFmtId="0" fontId="2" fillId="0" borderId="0" xfId="1" applyFont="1" applyAlignment="1">
      <alignment vertical="center" wrapText="1"/>
    </xf>
    <xf numFmtId="0" fontId="5" fillId="0" borderId="0" xfId="0" applyFont="1">
      <alignment vertical="center"/>
    </xf>
    <xf numFmtId="0" fontId="2" fillId="5" borderId="1" xfId="0" applyFont="1" applyFill="1" applyBorder="1">
      <alignment vertical="center"/>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lignment vertical="center"/>
    </xf>
    <xf numFmtId="0" fontId="4" fillId="6" borderId="1" xfId="1" applyFont="1" applyFill="1" applyBorder="1" applyAlignment="1">
      <alignment horizontal="left" vertical="center" wrapText="1"/>
    </xf>
    <xf numFmtId="0" fontId="2" fillId="6" borderId="1" xfId="0" applyFont="1" applyFill="1" applyBorder="1" applyAlignment="1">
      <alignment horizontal="left" vertical="center" wrapText="1"/>
    </xf>
    <xf numFmtId="0" fontId="2" fillId="6" borderId="1" xfId="1" applyFont="1" applyFill="1" applyBorder="1" applyAlignment="1">
      <alignment horizontal="right" vertical="center"/>
    </xf>
    <xf numFmtId="0" fontId="4" fillId="0" borderId="0" xfId="1" applyFont="1" applyAlignment="1">
      <alignment horizontal="left" vertical="top" wrapText="1"/>
    </xf>
    <xf numFmtId="0" fontId="4" fillId="0" borderId="0" xfId="1" applyFont="1" applyAlignment="1">
      <alignment horizontal="left" vertical="top"/>
    </xf>
    <xf numFmtId="0" fontId="7" fillId="3" borderId="0" xfId="1" applyFont="1" applyFill="1">
      <alignment vertical="center"/>
    </xf>
    <xf numFmtId="0" fontId="2" fillId="0" borderId="0" xfId="0" applyFont="1" applyAlignment="1">
      <alignment horizontal="center" vertical="center"/>
    </xf>
    <xf numFmtId="0" fontId="4" fillId="0" borderId="1" xfId="0" applyFont="1" applyBorder="1" applyAlignment="1">
      <alignment horizontal="center" vertical="center" wrapText="1"/>
    </xf>
    <xf numFmtId="6" fontId="5" fillId="0" borderId="0" xfId="0" applyNumberFormat="1" applyFont="1">
      <alignment vertical="center"/>
    </xf>
    <xf numFmtId="0" fontId="2" fillId="6" borderId="1" xfId="0" applyFont="1" applyFill="1" applyBorder="1">
      <alignment vertical="center"/>
    </xf>
    <xf numFmtId="6" fontId="2" fillId="6" borderId="1" xfId="3" applyFont="1" applyFill="1" applyBorder="1">
      <alignment vertical="center"/>
    </xf>
    <xf numFmtId="6" fontId="2" fillId="0" borderId="1" xfId="3" applyFont="1" applyFill="1" applyBorder="1" applyAlignment="1">
      <alignment horizontal="right" vertical="center"/>
    </xf>
    <xf numFmtId="6" fontId="2" fillId="2" borderId="1" xfId="3" applyFont="1" applyFill="1" applyBorder="1" applyAlignment="1">
      <alignment horizontal="right" vertical="center"/>
    </xf>
    <xf numFmtId="6" fontId="2" fillId="6" borderId="1" xfId="3" applyFont="1" applyFill="1" applyBorder="1" applyAlignment="1">
      <alignment horizontal="right" vertical="center"/>
    </xf>
    <xf numFmtId="176" fontId="2" fillId="2" borderId="1" xfId="1" applyNumberFormat="1" applyFont="1" applyFill="1" applyBorder="1" applyAlignment="1">
      <alignment horizontal="right" vertical="center"/>
    </xf>
    <xf numFmtId="0" fontId="0" fillId="0" borderId="1" xfId="0" applyBorder="1">
      <alignment vertical="center"/>
    </xf>
    <xf numFmtId="0" fontId="5" fillId="0" borderId="0" xfId="0" applyFont="1" applyAlignment="1">
      <alignment vertical="center" wrapText="1"/>
    </xf>
    <xf numFmtId="0" fontId="2" fillId="6" borderId="4" xfId="0" applyFont="1" applyFill="1" applyBorder="1" applyAlignment="1">
      <alignment horizontal="center" vertical="center"/>
    </xf>
    <xf numFmtId="0" fontId="2" fillId="6" borderId="5" xfId="0" applyFont="1" applyFill="1" applyBorder="1" applyAlignment="1">
      <alignment horizontal="center" vertical="center"/>
    </xf>
    <xf numFmtId="0" fontId="2" fillId="6" borderId="5" xfId="0" applyFont="1" applyFill="1" applyBorder="1">
      <alignment vertical="center"/>
    </xf>
    <xf numFmtId="0" fontId="2" fillId="0" borderId="2" xfId="0" applyFont="1" applyBorder="1" applyAlignment="1">
      <alignment vertical="center" wrapText="1"/>
    </xf>
    <xf numFmtId="0" fontId="2" fillId="0" borderId="2" xfId="0" applyFont="1" applyBorder="1">
      <alignment vertical="center"/>
    </xf>
    <xf numFmtId="0" fontId="2" fillId="0" borderId="6" xfId="0" applyFont="1" applyBorder="1">
      <alignment vertical="center"/>
    </xf>
    <xf numFmtId="0" fontId="2" fillId="0" borderId="3" xfId="0" applyFont="1" applyBorder="1">
      <alignment vertical="center"/>
    </xf>
    <xf numFmtId="0" fontId="4" fillId="4" borderId="0" xfId="1" applyFont="1" applyFill="1" applyAlignment="1">
      <alignment horizontal="left" vertical="top" wrapText="1"/>
    </xf>
    <xf numFmtId="0" fontId="4" fillId="4" borderId="0" xfId="1" applyFont="1" applyFill="1" applyAlignment="1">
      <alignment horizontal="left" vertical="top"/>
    </xf>
    <xf numFmtId="0" fontId="2" fillId="0" borderId="1" xfId="0" applyFont="1" applyBorder="1" applyAlignment="1">
      <alignment horizontal="left" vertical="center"/>
    </xf>
    <xf numFmtId="0" fontId="2" fillId="6" borderId="4" xfId="0" applyFont="1" applyFill="1" applyBorder="1" applyAlignment="1">
      <alignment horizontal="center" vertical="center"/>
    </xf>
    <xf numFmtId="0" fontId="2" fillId="6" borderId="5" xfId="0" applyFont="1" applyFill="1" applyBorder="1" applyAlignment="1">
      <alignment horizontal="center"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3" xfId="0" applyFont="1" applyBorder="1" applyAlignment="1">
      <alignment horizontal="left" vertical="center" wrapText="1"/>
    </xf>
    <xf numFmtId="0" fontId="5" fillId="0" borderId="2" xfId="1" applyFont="1" applyBorder="1" applyAlignment="1">
      <alignment horizontal="center" vertical="center" wrapText="1"/>
    </xf>
    <xf numFmtId="0" fontId="2" fillId="0" borderId="6" xfId="1" applyFont="1" applyBorder="1" applyAlignment="1">
      <alignment horizontal="center" vertical="center" wrapText="1"/>
    </xf>
    <xf numFmtId="0" fontId="2" fillId="0" borderId="2" xfId="1" applyFont="1" applyBorder="1" applyAlignment="1">
      <alignment horizontal="center" vertical="center" wrapText="1"/>
    </xf>
    <xf numFmtId="0" fontId="2" fillId="0" borderId="3" xfId="1" applyFont="1" applyBorder="1" applyAlignment="1">
      <alignment horizontal="center" vertical="center" wrapText="1"/>
    </xf>
    <xf numFmtId="0" fontId="2" fillId="0" borderId="1" xfId="0" applyFont="1" applyBorder="1" applyAlignment="1">
      <alignment horizontal="left" vertical="center" wrapText="1"/>
    </xf>
    <xf numFmtId="0" fontId="2" fillId="4" borderId="0" xfId="1" applyFont="1" applyFill="1" applyAlignment="1">
      <alignment horizontal="left" vertical="top" wrapText="1"/>
    </xf>
    <xf numFmtId="0" fontId="2" fillId="4" borderId="0" xfId="1" applyFont="1" applyFill="1" applyAlignment="1">
      <alignment horizontal="left" vertical="top"/>
    </xf>
    <xf numFmtId="0" fontId="2" fillId="5" borderId="1" xfId="1" applyFont="1" applyFill="1" applyBorder="1" applyAlignment="1">
      <alignment horizontal="center"/>
    </xf>
    <xf numFmtId="0" fontId="2" fillId="0" borderId="4" xfId="1" applyFont="1" applyBorder="1" applyAlignment="1">
      <alignment horizontal="left" vertical="center"/>
    </xf>
    <xf numFmtId="0" fontId="2" fillId="0" borderId="5" xfId="1" applyFont="1" applyBorder="1" applyAlignment="1">
      <alignment horizontal="left" vertical="center"/>
    </xf>
    <xf numFmtId="0" fontId="5" fillId="7" borderId="1" xfId="1" applyFont="1" applyFill="1" applyBorder="1" applyAlignment="1">
      <alignment horizontal="center" vertical="center"/>
    </xf>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2" fillId="5" borderId="1" xfId="0" applyFont="1" applyFill="1" applyBorder="1" applyAlignment="1">
      <alignment horizontal="center" vertical="center"/>
    </xf>
    <xf numFmtId="0" fontId="5" fillId="0" borderId="1" xfId="1" applyFont="1" applyBorder="1" applyAlignment="1">
      <alignment horizontal="center" vertical="center" wrapText="1"/>
    </xf>
    <xf numFmtId="0" fontId="2" fillId="0" borderId="1" xfId="1" applyFont="1" applyBorder="1" applyAlignment="1">
      <alignment horizontal="center" vertical="center" wrapText="1"/>
    </xf>
    <xf numFmtId="0" fontId="2" fillId="7" borderId="7" xfId="1" applyFont="1" applyFill="1" applyBorder="1" applyAlignment="1">
      <alignment horizontal="center" vertical="center"/>
    </xf>
    <xf numFmtId="0" fontId="2" fillId="7" borderId="8" xfId="1" applyFont="1" applyFill="1" applyBorder="1" applyAlignment="1">
      <alignment horizontal="center" vertical="center"/>
    </xf>
    <xf numFmtId="0" fontId="2" fillId="7" borderId="9" xfId="1" applyFont="1" applyFill="1" applyBorder="1" applyAlignment="1">
      <alignment horizontal="center" vertical="center"/>
    </xf>
    <xf numFmtId="0" fontId="2" fillId="7" borderId="10" xfId="1" applyFont="1" applyFill="1" applyBorder="1" applyAlignment="1">
      <alignment horizontal="center" vertical="center"/>
    </xf>
    <xf numFmtId="0" fontId="2" fillId="7" borderId="11" xfId="1" applyFont="1" applyFill="1" applyBorder="1" applyAlignment="1">
      <alignment horizontal="center" vertical="center"/>
    </xf>
    <xf numFmtId="0" fontId="2" fillId="7" borderId="12" xfId="1" applyFont="1" applyFill="1" applyBorder="1" applyAlignment="1">
      <alignment horizontal="center" vertical="center"/>
    </xf>
  </cellXfs>
  <cellStyles count="4">
    <cellStyle name="桁区切り" xfId="2" builtinId="6"/>
    <cellStyle name="通貨" xfId="3" builtinId="7"/>
    <cellStyle name="標準" xfId="0" builtinId="0"/>
    <cellStyle name="標準 2" xfId="1" xr:uid="{00000000-0005-0000-0000-000001000000}"/>
  </cellStyles>
  <dxfs count="2">
    <dxf>
      <fill>
        <patternFill>
          <bgColor rgb="FFFFFF00"/>
        </patternFill>
      </fill>
    </dxf>
    <dxf>
      <fill>
        <patternFill>
          <bgColor rgb="FFFFFF00"/>
        </patternFill>
      </fill>
    </dxf>
  </dxfs>
  <tableStyles count="0" defaultTableStyle="TableStyleMedium2" defaultPivotStyle="PivotStyleLight16"/>
  <colors>
    <mruColors>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DeloitteColors">
  <a:themeElements>
    <a:clrScheme name="Deloitte">
      <a:dk1>
        <a:srgbClr val="000000"/>
      </a:dk1>
      <a:lt1>
        <a:srgbClr val="FFFFFF"/>
      </a:lt1>
      <a:dk2>
        <a:srgbClr val="44546A"/>
      </a:dk2>
      <a:lt2>
        <a:srgbClr val="E7E6E6"/>
      </a:lt2>
      <a:accent1>
        <a:srgbClr val="86BC25"/>
      </a:accent1>
      <a:accent2>
        <a:srgbClr val="046A38"/>
      </a:accent2>
      <a:accent3>
        <a:srgbClr val="62B5E5"/>
      </a:accent3>
      <a:accent4>
        <a:srgbClr val="012169"/>
      </a:accent4>
      <a:accent5>
        <a:srgbClr val="0097A9"/>
      </a:accent5>
      <a:accent6>
        <a:srgbClr val="75787B"/>
      </a:accent6>
      <a:hlink>
        <a:srgbClr val="00A3E0"/>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43C94-FEFC-4F9B-BE4C-E752F282B0E5}">
  <sheetPr>
    <pageSetUpPr autoPageBreaks="0" fitToPage="1"/>
  </sheetPr>
  <dimension ref="A1:F27"/>
  <sheetViews>
    <sheetView showGridLines="0" tabSelected="1" view="pageBreakPreview" zoomScaleNormal="85" zoomScaleSheetLayoutView="100" workbookViewId="0">
      <selection activeCell="D6" sqref="D6"/>
    </sheetView>
  </sheetViews>
  <sheetFormatPr defaultColWidth="9" defaultRowHeight="19.8" x14ac:dyDescent="0.45"/>
  <cols>
    <col min="1" max="1" width="5.8984375" style="27" customWidth="1"/>
    <col min="2" max="2" width="21.3984375" style="27" customWidth="1"/>
    <col min="3" max="3" width="14.59765625" style="27" customWidth="1"/>
    <col min="4" max="4" width="20.8984375" style="27" customWidth="1"/>
    <col min="5" max="5" width="28.5" style="27" bestFit="1" customWidth="1"/>
    <col min="6" max="6" width="15.19921875" style="27" customWidth="1"/>
    <col min="7" max="7" width="5.8984375" style="27" customWidth="1"/>
    <col min="8" max="8" width="3.69921875" style="27" customWidth="1"/>
    <col min="9" max="9" width="45.5" style="27" customWidth="1"/>
    <col min="10" max="16384" width="9" style="27"/>
  </cols>
  <sheetData>
    <row r="1" spans="1:6" x14ac:dyDescent="0.45">
      <c r="B1" s="27" t="s">
        <v>68</v>
      </c>
    </row>
    <row r="2" spans="1:6" s="1" customFormat="1" ht="26.25" customHeight="1" x14ac:dyDescent="0.5">
      <c r="A2" s="28"/>
      <c r="B2" s="45" t="s">
        <v>26</v>
      </c>
      <c r="C2" s="45"/>
      <c r="D2" s="29"/>
      <c r="E2" s="29"/>
      <c r="F2" s="2"/>
    </row>
    <row r="3" spans="1:6" ht="100.5" customHeight="1" x14ac:dyDescent="0.45">
      <c r="A3" s="64" t="s">
        <v>83</v>
      </c>
      <c r="B3" s="65"/>
      <c r="C3" s="65"/>
      <c r="D3" s="65"/>
      <c r="E3" s="65"/>
      <c r="F3" s="65"/>
    </row>
    <row r="4" spans="1:6" ht="18" customHeight="1" x14ac:dyDescent="0.45">
      <c r="A4" s="43"/>
      <c r="B4" s="44"/>
      <c r="C4" s="44"/>
      <c r="D4" s="44"/>
      <c r="E4" s="44"/>
      <c r="F4" s="44"/>
    </row>
    <row r="5" spans="1:6" x14ac:dyDescent="0.45">
      <c r="B5" s="35" t="s">
        <v>49</v>
      </c>
      <c r="C5" s="35"/>
    </row>
    <row r="6" spans="1:6" ht="40.5" customHeight="1" x14ac:dyDescent="0.45">
      <c r="A6" s="46"/>
      <c r="B6" s="69" t="s">
        <v>51</v>
      </c>
      <c r="C6" s="70"/>
      <c r="D6" s="20" t="s">
        <v>84</v>
      </c>
      <c r="E6" s="38" t="s">
        <v>56</v>
      </c>
      <c r="F6" s="52">
        <f>IFERROR(VLOOKUP(応募額シート!D6,プルダウンリスト!B4:C5,2,FALSE),"-")</f>
        <v>15000000</v>
      </c>
    </row>
    <row r="7" spans="1:6" ht="40.5" customHeight="1" x14ac:dyDescent="0.45">
      <c r="B7" s="33"/>
      <c r="C7" s="33"/>
      <c r="E7" s="47" t="s">
        <v>57</v>
      </c>
      <c r="F7" s="53"/>
    </row>
    <row r="8" spans="1:6" ht="40.5" customHeight="1" x14ac:dyDescent="0.45">
      <c r="A8" s="46"/>
      <c r="B8" s="33"/>
      <c r="C8" s="33"/>
      <c r="E8" s="38" t="s">
        <v>58</v>
      </c>
      <c r="F8" s="51">
        <f>D27</f>
        <v>0</v>
      </c>
    </row>
    <row r="9" spans="1:6" x14ac:dyDescent="0.45">
      <c r="B9" s="56" t="s">
        <v>50</v>
      </c>
      <c r="C9" s="56"/>
    </row>
    <row r="10" spans="1:6" x14ac:dyDescent="0.45">
      <c r="B10" s="71" t="s">
        <v>53</v>
      </c>
      <c r="C10" s="71"/>
    </row>
    <row r="11" spans="1:6" x14ac:dyDescent="0.45">
      <c r="B11" s="60" t="s">
        <v>76</v>
      </c>
      <c r="C11" s="37" t="s">
        <v>77</v>
      </c>
      <c r="D11" s="39" t="s">
        <v>59</v>
      </c>
      <c r="E11" s="66" t="s">
        <v>54</v>
      </c>
      <c r="F11" s="66"/>
    </row>
    <row r="12" spans="1:6" x14ac:dyDescent="0.45">
      <c r="B12" s="61" t="s">
        <v>78</v>
      </c>
      <c r="C12" s="59"/>
      <c r="D12" s="50"/>
      <c r="E12" s="67"/>
      <c r="F12" s="68"/>
    </row>
    <row r="13" spans="1:6" x14ac:dyDescent="0.45">
      <c r="B13" s="62"/>
      <c r="C13" s="59"/>
      <c r="D13" s="50"/>
      <c r="E13" s="67"/>
      <c r="F13" s="68"/>
    </row>
    <row r="14" spans="1:6" x14ac:dyDescent="0.45">
      <c r="B14" s="63"/>
      <c r="C14" s="59"/>
      <c r="D14" s="50"/>
      <c r="E14" s="67"/>
      <c r="F14" s="68"/>
    </row>
    <row r="15" spans="1:6" x14ac:dyDescent="0.45">
      <c r="B15" s="61" t="s">
        <v>79</v>
      </c>
      <c r="C15" s="49"/>
      <c r="D15" s="50"/>
      <c r="E15" s="67"/>
      <c r="F15" s="68"/>
    </row>
    <row r="16" spans="1:6" x14ac:dyDescent="0.45">
      <c r="B16" s="62"/>
      <c r="C16" s="49"/>
      <c r="D16" s="50"/>
      <c r="E16" s="67"/>
      <c r="F16" s="68"/>
    </row>
    <row r="17" spans="2:6" x14ac:dyDescent="0.45">
      <c r="B17" s="63"/>
      <c r="C17" s="49"/>
      <c r="D17" s="50"/>
      <c r="E17" s="67"/>
      <c r="F17" s="68"/>
    </row>
    <row r="18" spans="2:6" x14ac:dyDescent="0.45">
      <c r="B18" s="61" t="s">
        <v>80</v>
      </c>
      <c r="C18" s="49"/>
      <c r="D18" s="50"/>
      <c r="E18" s="67"/>
      <c r="F18" s="68"/>
    </row>
    <row r="19" spans="2:6" x14ac:dyDescent="0.45">
      <c r="B19" s="62"/>
      <c r="C19" s="49"/>
      <c r="D19" s="50"/>
      <c r="E19" s="67"/>
      <c r="F19" s="68"/>
    </row>
    <row r="20" spans="2:6" x14ac:dyDescent="0.45">
      <c r="B20" s="63"/>
      <c r="C20" s="49"/>
      <c r="D20" s="50"/>
      <c r="E20" s="67"/>
      <c r="F20" s="68"/>
    </row>
    <row r="21" spans="2:6" x14ac:dyDescent="0.45">
      <c r="B21" s="61" t="s">
        <v>81</v>
      </c>
      <c r="C21" s="49"/>
      <c r="D21" s="50"/>
      <c r="E21" s="67"/>
      <c r="F21" s="68"/>
    </row>
    <row r="22" spans="2:6" x14ac:dyDescent="0.45">
      <c r="B22" s="62"/>
      <c r="C22" s="49"/>
      <c r="D22" s="50"/>
      <c r="E22" s="67"/>
      <c r="F22" s="68"/>
    </row>
    <row r="23" spans="2:6" x14ac:dyDescent="0.45">
      <c r="B23" s="62"/>
      <c r="C23" s="49"/>
      <c r="D23" s="50"/>
      <c r="E23" s="57"/>
      <c r="F23" s="58"/>
    </row>
    <row r="24" spans="2:6" x14ac:dyDescent="0.45">
      <c r="B24" s="61" t="s">
        <v>82</v>
      </c>
      <c r="C24" s="59"/>
      <c r="D24" s="50"/>
      <c r="E24" s="67"/>
      <c r="F24" s="68"/>
    </row>
    <row r="25" spans="2:6" x14ac:dyDescent="0.45">
      <c r="B25" s="62"/>
      <c r="C25" s="59"/>
      <c r="D25" s="50"/>
      <c r="E25" s="57"/>
      <c r="F25" s="58"/>
    </row>
    <row r="26" spans="2:6" x14ac:dyDescent="0.45">
      <c r="B26" s="63"/>
      <c r="C26" s="59"/>
      <c r="D26" s="50"/>
      <c r="E26" s="67"/>
      <c r="F26" s="68"/>
    </row>
    <row r="27" spans="2:6" x14ac:dyDescent="0.45">
      <c r="B27" s="35" t="s">
        <v>52</v>
      </c>
      <c r="C27" s="35"/>
      <c r="D27" s="48">
        <f>SUM(D12:D26)</f>
        <v>0</v>
      </c>
    </row>
  </sheetData>
  <protectedRanges>
    <protectedRange sqref="F7:F8 D6" name="範囲1"/>
  </protectedRanges>
  <mergeCells count="17">
    <mergeCell ref="E26:F26"/>
    <mergeCell ref="E15:F15"/>
    <mergeCell ref="E16:F16"/>
    <mergeCell ref="E17:F17"/>
    <mergeCell ref="E18:F18"/>
    <mergeCell ref="E19:F19"/>
    <mergeCell ref="E20:F20"/>
    <mergeCell ref="E21:F21"/>
    <mergeCell ref="E22:F22"/>
    <mergeCell ref="E24:F24"/>
    <mergeCell ref="A3:F3"/>
    <mergeCell ref="E11:F11"/>
    <mergeCell ref="E12:F12"/>
    <mergeCell ref="E13:F13"/>
    <mergeCell ref="E14:F14"/>
    <mergeCell ref="B6:C6"/>
    <mergeCell ref="B10:C10"/>
  </mergeCells>
  <phoneticPr fontId="1"/>
  <dataValidations count="1">
    <dataValidation type="whole" operator="lessThanOrEqual" allowBlank="1" showInputMessage="1" showErrorMessage="1" errorTitle="上限金額を超過しています。" error="申請できる上限金額と、イベントの実施に関する支出見込額を超過しない範囲で設定してください。" prompt="申請できる上限金額を超えない額を入力してください。" sqref="F7" xr:uid="{EBF950FB-5DBF-478D-9502-72765DE006CD}">
      <formula1>F6</formula1>
    </dataValidation>
  </dataValidations>
  <pageMargins left="0.7" right="0.7" top="0.75" bottom="0.75" header="0.3" footer="0.3"/>
  <pageSetup paperSize="9" scale="71" orientation="portrait" r:id="rId1"/>
  <headerFooter>
    <oddHeader>&amp;L様式２　KPI設定シート</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error="プルダウンリストから選択してください。" xr:uid="{B0B2D4D1-EA68-4F1E-A525-65FA962F0425}">
          <x14:formula1>
            <xm:f>プルダウンリスト!$B$4:$B$5</xm:f>
          </x14:formula1>
          <xm:sqref>D6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4AD58-36C7-4AC4-9B00-80A1D7E9C2F7}">
  <sheetPr>
    <pageSetUpPr fitToPage="1"/>
  </sheetPr>
  <dimension ref="A1:K26"/>
  <sheetViews>
    <sheetView showGridLines="0" view="pageBreakPreview" zoomScaleNormal="85" zoomScaleSheetLayoutView="100" workbookViewId="0">
      <selection activeCell="D5" sqref="D5"/>
    </sheetView>
  </sheetViews>
  <sheetFormatPr defaultColWidth="9" defaultRowHeight="19.8" x14ac:dyDescent="0.45"/>
  <cols>
    <col min="1" max="1" width="5.8984375" style="27" customWidth="1"/>
    <col min="2" max="2" width="27.5" style="27" bestFit="1" customWidth="1"/>
    <col min="3" max="3" width="3.69921875" style="27" bestFit="1" customWidth="1"/>
    <col min="4" max="4" width="37.5" style="27" customWidth="1"/>
    <col min="5" max="5" width="11.59765625" style="27" customWidth="1"/>
    <col min="6" max="6" width="7.8984375" style="27" bestFit="1" customWidth="1"/>
    <col min="7" max="7" width="5.69921875" style="27" bestFit="1" customWidth="1"/>
    <col min="8" max="8" width="29.69921875" style="27" customWidth="1"/>
    <col min="9" max="9" width="5.8984375" style="27" customWidth="1"/>
    <col min="10" max="10" width="12.19921875" style="27" bestFit="1" customWidth="1"/>
    <col min="11" max="16384" width="9" style="27"/>
  </cols>
  <sheetData>
    <row r="1" spans="1:11" x14ac:dyDescent="0.45">
      <c r="B1" s="27" t="s">
        <v>68</v>
      </c>
    </row>
    <row r="2" spans="1:11" s="1" customFormat="1" ht="26.25" customHeight="1" x14ac:dyDescent="0.5">
      <c r="A2" s="28"/>
      <c r="B2" s="29" t="s">
        <v>46</v>
      </c>
      <c r="C2" s="29"/>
      <c r="D2" s="29"/>
      <c r="E2" s="2"/>
      <c r="F2" s="2"/>
      <c r="G2" s="2"/>
      <c r="H2" s="2"/>
    </row>
    <row r="3" spans="1:11" ht="57.9" customHeight="1" x14ac:dyDescent="0.45">
      <c r="A3" s="77" t="s">
        <v>48</v>
      </c>
      <c r="B3" s="78"/>
      <c r="C3" s="78"/>
      <c r="D3" s="78"/>
      <c r="E3" s="78"/>
      <c r="F3" s="78"/>
      <c r="G3" s="78"/>
      <c r="H3" s="78"/>
    </row>
    <row r="4" spans="1:11" s="1" customFormat="1" x14ac:dyDescent="0.5">
      <c r="B4" s="30" t="s">
        <v>61</v>
      </c>
    </row>
    <row r="5" spans="1:11" s="9" customFormat="1" ht="35.1" customHeight="1" x14ac:dyDescent="0.45">
      <c r="B5" s="82" t="s">
        <v>9</v>
      </c>
      <c r="C5" s="82"/>
      <c r="D5" s="31" t="str">
        <f>IF(応募額シート!D6="","",応募額シート!D6)</f>
        <v>コンベンションタイプ</v>
      </c>
    </row>
    <row r="6" spans="1:11" s="1" customFormat="1" x14ac:dyDescent="0.5">
      <c r="F6" s="23"/>
    </row>
    <row r="7" spans="1:11" s="1" customFormat="1" x14ac:dyDescent="0.5">
      <c r="B7" s="30" t="s">
        <v>62</v>
      </c>
    </row>
    <row r="8" spans="1:11" s="1" customFormat="1" x14ac:dyDescent="0.5">
      <c r="B8" s="11" t="s">
        <v>1</v>
      </c>
      <c r="C8" s="79" t="s">
        <v>6</v>
      </c>
      <c r="D8" s="79"/>
      <c r="E8" s="11" t="s">
        <v>5</v>
      </c>
      <c r="F8" s="11" t="s">
        <v>0</v>
      </c>
      <c r="G8" s="15" t="s">
        <v>2</v>
      </c>
      <c r="H8" s="12" t="s">
        <v>60</v>
      </c>
    </row>
    <row r="9" spans="1:11" s="5" customFormat="1" ht="35.1" customHeight="1" x14ac:dyDescent="0.5">
      <c r="B9" s="72" t="s">
        <v>35</v>
      </c>
      <c r="C9" s="25">
        <v>1</v>
      </c>
      <c r="D9" s="14" t="s">
        <v>70</v>
      </c>
      <c r="E9" s="22">
        <f>IF(D9="","-",$E$15/COUNTA($D$9:$D$14))</f>
        <v>0.2</v>
      </c>
      <c r="F9" s="42"/>
      <c r="G9" s="16" t="s">
        <v>21</v>
      </c>
      <c r="H9" s="54">
        <f>E9*応募額シート!$F$7</f>
        <v>0</v>
      </c>
      <c r="I9" s="1"/>
      <c r="J9" s="1"/>
      <c r="K9" s="1"/>
    </row>
    <row r="10" spans="1:11" s="5" customFormat="1" ht="35.1" customHeight="1" x14ac:dyDescent="0.45">
      <c r="B10" s="73"/>
      <c r="C10" s="25">
        <v>2</v>
      </c>
      <c r="D10" s="14" t="s">
        <v>20</v>
      </c>
      <c r="E10" s="22">
        <f t="shared" ref="E10:E14" si="0">IF(D10="","-",$E$15/COUNTA($D$9:$D$14))</f>
        <v>0.2</v>
      </c>
      <c r="F10" s="42"/>
      <c r="G10" s="16" t="s">
        <v>21</v>
      </c>
      <c r="H10" s="54">
        <f>E10*応募額シート!$F$7</f>
        <v>0</v>
      </c>
    </row>
    <row r="11" spans="1:11" s="5" customFormat="1" ht="35.1" customHeight="1" x14ac:dyDescent="0.45">
      <c r="B11" s="74" t="s">
        <v>34</v>
      </c>
      <c r="C11" s="25">
        <v>1</v>
      </c>
      <c r="D11" s="40"/>
      <c r="E11" s="22" t="str">
        <f t="shared" si="0"/>
        <v>-</v>
      </c>
      <c r="F11" s="42"/>
      <c r="G11" s="17"/>
      <c r="H11" s="54" t="str">
        <f>IFERROR(E11*応募額シート!$F$7,"-")</f>
        <v>-</v>
      </c>
      <c r="J11" s="32"/>
    </row>
    <row r="12" spans="1:11" s="5" customFormat="1" ht="35.1" customHeight="1" x14ac:dyDescent="0.45">
      <c r="B12" s="73"/>
      <c r="C12" s="25">
        <v>2</v>
      </c>
      <c r="D12" s="40"/>
      <c r="E12" s="22" t="str">
        <f t="shared" si="0"/>
        <v>-</v>
      </c>
      <c r="F12" s="42"/>
      <c r="G12" s="17"/>
      <c r="H12" s="54" t="str">
        <f>IFERROR(E12*応募額シート!$F$7,"-")</f>
        <v>-</v>
      </c>
    </row>
    <row r="13" spans="1:11" s="5" customFormat="1" ht="35.1" customHeight="1" x14ac:dyDescent="0.45">
      <c r="B13" s="75"/>
      <c r="C13" s="25">
        <v>3</v>
      </c>
      <c r="D13" s="40"/>
      <c r="E13" s="22" t="str">
        <f t="shared" si="0"/>
        <v>-</v>
      </c>
      <c r="F13" s="42"/>
      <c r="G13" s="17"/>
      <c r="H13" s="54" t="str">
        <f>IFERROR(E13*応募額シート!$F$7,"-")</f>
        <v>-</v>
      </c>
    </row>
    <row r="14" spans="1:11" s="5" customFormat="1" ht="59.4" x14ac:dyDescent="0.45">
      <c r="B14" s="24" t="s">
        <v>47</v>
      </c>
      <c r="C14" s="25">
        <v>1</v>
      </c>
      <c r="D14" s="41"/>
      <c r="E14" s="22" t="str">
        <f t="shared" si="0"/>
        <v>-</v>
      </c>
      <c r="F14" s="42"/>
      <c r="G14" s="17"/>
      <c r="H14" s="54" t="str">
        <f>IFERROR(E14*応募額シート!$F$7,"-")</f>
        <v>-</v>
      </c>
    </row>
    <row r="15" spans="1:11" ht="35.1" customHeight="1" x14ac:dyDescent="0.45">
      <c r="A15" s="33"/>
      <c r="C15" s="80" t="s">
        <v>36</v>
      </c>
      <c r="D15" s="81"/>
      <c r="E15" s="22">
        <v>0.4</v>
      </c>
      <c r="F15" s="83" t="s">
        <v>23</v>
      </c>
      <c r="G15" s="84"/>
      <c r="H15" s="54">
        <f>SUM(H9:H14)</f>
        <v>0</v>
      </c>
      <c r="I15" s="34"/>
    </row>
    <row r="18" spans="3:8" x14ac:dyDescent="0.45">
      <c r="D18" s="35" t="s">
        <v>15</v>
      </c>
    </row>
    <row r="19" spans="3:8" x14ac:dyDescent="0.45">
      <c r="C19" s="21"/>
      <c r="D19" s="36" t="s">
        <v>16</v>
      </c>
      <c r="E19" s="85" t="s">
        <v>14</v>
      </c>
      <c r="F19" s="85"/>
      <c r="G19" s="85"/>
      <c r="H19" s="85"/>
    </row>
    <row r="20" spans="3:8" ht="52.5" customHeight="1" x14ac:dyDescent="0.45">
      <c r="C20" s="21" t="s">
        <v>41</v>
      </c>
      <c r="D20" s="37" t="s">
        <v>70</v>
      </c>
      <c r="E20" s="76" t="s">
        <v>63</v>
      </c>
      <c r="F20" s="76"/>
      <c r="G20" s="76"/>
      <c r="H20" s="76"/>
    </row>
    <row r="21" spans="3:8" ht="116.25" customHeight="1" x14ac:dyDescent="0.45">
      <c r="C21" s="21" t="s">
        <v>41</v>
      </c>
      <c r="D21" s="37" t="s">
        <v>20</v>
      </c>
      <c r="E21" s="76" t="s">
        <v>64</v>
      </c>
      <c r="F21" s="76"/>
      <c r="G21" s="76"/>
      <c r="H21" s="76"/>
    </row>
    <row r="22" spans="3:8" ht="52.5" customHeight="1" x14ac:dyDescent="0.45">
      <c r="C22" s="21" t="s">
        <v>42</v>
      </c>
      <c r="D22" s="37" t="s">
        <v>38</v>
      </c>
      <c r="E22" s="76" t="s">
        <v>65</v>
      </c>
      <c r="F22" s="76"/>
      <c r="G22" s="76"/>
      <c r="H22" s="76"/>
    </row>
    <row r="23" spans="3:8" ht="52.5" customHeight="1" x14ac:dyDescent="0.45">
      <c r="C23" s="21" t="s">
        <v>42</v>
      </c>
      <c r="D23" s="37" t="s">
        <v>39</v>
      </c>
      <c r="E23" s="76" t="s">
        <v>66</v>
      </c>
      <c r="F23" s="76"/>
      <c r="G23" s="76"/>
      <c r="H23" s="76"/>
    </row>
    <row r="24" spans="3:8" ht="57.75" customHeight="1" x14ac:dyDescent="0.45">
      <c r="C24" s="21" t="s">
        <v>42</v>
      </c>
      <c r="D24" s="37" t="s">
        <v>40</v>
      </c>
      <c r="E24" s="76" t="s">
        <v>67</v>
      </c>
      <c r="F24" s="76"/>
      <c r="G24" s="76"/>
      <c r="H24" s="76"/>
    </row>
    <row r="25" spans="3:8" ht="81" customHeight="1" x14ac:dyDescent="0.45">
      <c r="C25" s="21" t="s">
        <v>43</v>
      </c>
      <c r="D25" s="37" t="str">
        <f>IF(D14="","",D14)</f>
        <v/>
      </c>
      <c r="E25" s="76"/>
      <c r="F25" s="76"/>
      <c r="G25" s="76"/>
      <c r="H25" s="76"/>
    </row>
    <row r="26" spans="3:8" ht="81" customHeight="1" x14ac:dyDescent="0.45"/>
  </sheetData>
  <protectedRanges>
    <protectedRange sqref="F9:F13 F14:G14 E15 G11:G13 D11:D14" name="範囲1"/>
  </protectedRanges>
  <dataConsolidate/>
  <mergeCells count="14">
    <mergeCell ref="E22:H22"/>
    <mergeCell ref="E23:H23"/>
    <mergeCell ref="E24:H24"/>
    <mergeCell ref="E19:H19"/>
    <mergeCell ref="E25:H25"/>
    <mergeCell ref="B9:B10"/>
    <mergeCell ref="B11:B13"/>
    <mergeCell ref="E20:H20"/>
    <mergeCell ref="E21:H21"/>
    <mergeCell ref="A3:H3"/>
    <mergeCell ref="C8:D8"/>
    <mergeCell ref="C15:D15"/>
    <mergeCell ref="B5:C5"/>
    <mergeCell ref="F15:G15"/>
  </mergeCells>
  <phoneticPr fontId="1"/>
  <conditionalFormatting sqref="E25">
    <cfRule type="expression" dxfId="1" priority="1">
      <formula>AND($D$14&lt;&gt;"",$E$25="")</formula>
    </cfRule>
  </conditionalFormatting>
  <dataValidations disablePrompts="1" count="1">
    <dataValidation type="whole" operator="greaterThan" allowBlank="1" showInputMessage="1" showErrorMessage="1" error="半角数字で入力してください。" sqref="F9:F14" xr:uid="{8A3780A2-BFA9-4FD4-B1F3-7822C0F4312B}">
      <formula1>0</formula1>
    </dataValidation>
  </dataValidations>
  <pageMargins left="0.23622047244094491" right="0.23622047244094491" top="1.3385826771653544" bottom="0.74803149606299213" header="0.31496062992125984" footer="0.31496062992125984"/>
  <pageSetup paperSize="9" scale="63" orientation="portrait" r:id="rId1"/>
  <headerFooter>
    <oddHeader>&amp;L様式２　KPI設定シート</oddHead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error="A選択的項目はプルダウンリストから選択してください。" xr:uid="{D86959A1-E175-43F1-8D23-3467A1B8ABBC}">
          <x14:formula1>
            <xm:f>プルダウンリスト!$B$13:$B$15</xm:f>
          </x14:formula1>
          <xm:sqref>D11:D13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64B22-EB45-48FD-B5F1-55871E127664}">
  <sheetPr>
    <pageSetUpPr fitToPage="1"/>
  </sheetPr>
  <dimension ref="A1:L22"/>
  <sheetViews>
    <sheetView showGridLines="0" showWhiteSpace="0" view="pageBreakPreview" zoomScaleNormal="85" zoomScaleSheetLayoutView="100" workbookViewId="0">
      <selection activeCell="D4" sqref="D4"/>
    </sheetView>
  </sheetViews>
  <sheetFormatPr defaultColWidth="9" defaultRowHeight="19.8" x14ac:dyDescent="0.45"/>
  <cols>
    <col min="1" max="1" width="5.8984375" style="27" customWidth="1"/>
    <col min="2" max="2" width="27.5" style="27" bestFit="1" customWidth="1"/>
    <col min="3" max="3" width="3.69921875" style="27" bestFit="1" customWidth="1"/>
    <col min="4" max="4" width="35.09765625" style="27" bestFit="1" customWidth="1"/>
    <col min="5" max="7" width="11.59765625" style="27" customWidth="1"/>
    <col min="8" max="8" width="25.69921875" style="27" customWidth="1"/>
    <col min="9" max="9" width="5.8984375" style="27" customWidth="1"/>
    <col min="10" max="10" width="9" style="27"/>
    <col min="11" max="11" width="12.59765625" style="27" bestFit="1" customWidth="1"/>
    <col min="12" max="16384" width="9" style="27"/>
  </cols>
  <sheetData>
    <row r="1" spans="1:12" x14ac:dyDescent="0.45">
      <c r="B1" s="27" t="s">
        <v>68</v>
      </c>
    </row>
    <row r="2" spans="1:12" s="1" customFormat="1" ht="26.25" customHeight="1" x14ac:dyDescent="0.5">
      <c r="A2" s="28"/>
      <c r="B2" s="29" t="s">
        <v>45</v>
      </c>
      <c r="C2" s="29"/>
      <c r="D2" s="29"/>
      <c r="E2" s="2"/>
      <c r="F2" s="2"/>
      <c r="G2" s="2"/>
      <c r="H2" s="2"/>
      <c r="I2" s="2"/>
    </row>
    <row r="3" spans="1:12" s="1" customFormat="1" x14ac:dyDescent="0.5">
      <c r="B3" s="30" t="s">
        <v>61</v>
      </c>
    </row>
    <row r="4" spans="1:12" s="9" customFormat="1" ht="35.1" customHeight="1" x14ac:dyDescent="0.45">
      <c r="B4" s="82" t="s">
        <v>9</v>
      </c>
      <c r="C4" s="82"/>
      <c r="D4" s="31" t="str">
        <f>IF(応募額シート!D6="","",応募額シート!D6)</f>
        <v>コンベンションタイプ</v>
      </c>
    </row>
    <row r="5" spans="1:12" s="1" customFormat="1" x14ac:dyDescent="0.5"/>
    <row r="6" spans="1:12" s="5" customFormat="1" x14ac:dyDescent="0.5">
      <c r="A6" s="1"/>
      <c r="B6" s="30" t="s">
        <v>62</v>
      </c>
      <c r="C6" s="1"/>
      <c r="D6" s="1"/>
      <c r="E6" s="1"/>
      <c r="F6" s="1"/>
      <c r="G6" s="1"/>
      <c r="H6" s="1"/>
      <c r="J6" s="1"/>
      <c r="K6" s="1"/>
      <c r="L6" s="1"/>
    </row>
    <row r="7" spans="1:12" s="5" customFormat="1" x14ac:dyDescent="0.5">
      <c r="A7" s="1"/>
      <c r="B7" s="11" t="s">
        <v>1</v>
      </c>
      <c r="C7" s="79" t="s">
        <v>6</v>
      </c>
      <c r="D7" s="79"/>
      <c r="E7" s="8" t="s">
        <v>5</v>
      </c>
      <c r="F7" s="8" t="s">
        <v>0</v>
      </c>
      <c r="G7" s="8" t="s">
        <v>2</v>
      </c>
      <c r="H7" s="12" t="s">
        <v>60</v>
      </c>
      <c r="J7" s="1"/>
      <c r="K7" s="1"/>
      <c r="L7" s="1"/>
    </row>
    <row r="8" spans="1:12" s="5" customFormat="1" ht="35.1" customHeight="1" x14ac:dyDescent="0.5">
      <c r="A8" s="1"/>
      <c r="B8" s="26" t="s">
        <v>69</v>
      </c>
      <c r="C8" s="25">
        <v>1</v>
      </c>
      <c r="D8" s="4" t="s">
        <v>12</v>
      </c>
      <c r="E8" s="22">
        <v>0.3</v>
      </c>
      <c r="F8" s="10">
        <f>IFERROR(VLOOKUP($D$4,プルダウンリスト!$B$4:$E$5,3,FALSE),"")</f>
        <v>350</v>
      </c>
      <c r="G8" s="4" t="s">
        <v>3</v>
      </c>
      <c r="H8" s="54">
        <f>E8*応募額シート!$F$7</f>
        <v>0</v>
      </c>
      <c r="J8" s="1"/>
      <c r="K8" s="1"/>
      <c r="L8" s="1"/>
    </row>
    <row r="9" spans="1:12" s="5" customFormat="1" ht="35.1" customHeight="1" x14ac:dyDescent="0.45">
      <c r="B9" s="86" t="s">
        <v>44</v>
      </c>
      <c r="C9" s="25">
        <v>1</v>
      </c>
      <c r="D9" s="14" t="s">
        <v>27</v>
      </c>
      <c r="E9" s="22">
        <v>0.05</v>
      </c>
      <c r="F9" s="88" t="s">
        <v>13</v>
      </c>
      <c r="G9" s="89"/>
      <c r="H9" s="54">
        <f>E9*応募額シート!$F$7</f>
        <v>0</v>
      </c>
      <c r="K9" s="32"/>
    </row>
    <row r="10" spans="1:12" s="5" customFormat="1" ht="35.1" customHeight="1" x14ac:dyDescent="0.45">
      <c r="B10" s="87"/>
      <c r="C10" s="25">
        <v>2</v>
      </c>
      <c r="D10" s="14" t="s">
        <v>30</v>
      </c>
      <c r="E10" s="22">
        <v>0.05</v>
      </c>
      <c r="F10" s="90"/>
      <c r="G10" s="91"/>
      <c r="H10" s="54">
        <f>E10*応募額シート!$F$7</f>
        <v>0</v>
      </c>
    </row>
    <row r="11" spans="1:12" s="5" customFormat="1" ht="35.1" customHeight="1" x14ac:dyDescent="0.45">
      <c r="B11" s="87"/>
      <c r="C11" s="25">
        <v>3</v>
      </c>
      <c r="D11" s="14" t="s">
        <v>32</v>
      </c>
      <c r="E11" s="22">
        <v>0.05</v>
      </c>
      <c r="F11" s="90"/>
      <c r="G11" s="91"/>
      <c r="H11" s="54">
        <f>E11*応募額シート!$F$7</f>
        <v>0</v>
      </c>
    </row>
    <row r="12" spans="1:12" ht="35.1" customHeight="1" x14ac:dyDescent="0.45">
      <c r="B12" s="26" t="s">
        <v>24</v>
      </c>
      <c r="C12" s="25">
        <v>1</v>
      </c>
      <c r="D12" s="4" t="s">
        <v>22</v>
      </c>
      <c r="E12" s="22">
        <v>0.15</v>
      </c>
      <c r="F12" s="92"/>
      <c r="G12" s="93"/>
      <c r="H12" s="54">
        <f>E12*応募額シート!$F$7</f>
        <v>0</v>
      </c>
    </row>
    <row r="13" spans="1:12" ht="35.1" customHeight="1" x14ac:dyDescent="0.45">
      <c r="A13" s="33"/>
      <c r="C13" s="80" t="s">
        <v>37</v>
      </c>
      <c r="D13" s="81"/>
      <c r="E13" s="22">
        <f>SUM(E8:E12)</f>
        <v>0.6</v>
      </c>
      <c r="F13" s="83" t="s">
        <v>23</v>
      </c>
      <c r="G13" s="84"/>
      <c r="H13" s="54">
        <f>SUM(H7:H12)</f>
        <v>0</v>
      </c>
      <c r="J13" s="34"/>
    </row>
    <row r="16" spans="1:12" x14ac:dyDescent="0.45">
      <c r="D16" s="35" t="s">
        <v>28</v>
      </c>
    </row>
    <row r="17" spans="3:8" x14ac:dyDescent="0.45">
      <c r="C17" s="21"/>
      <c r="D17" s="36" t="s">
        <v>16</v>
      </c>
      <c r="E17" s="85" t="s">
        <v>14</v>
      </c>
      <c r="F17" s="85"/>
      <c r="G17" s="85"/>
      <c r="H17" s="85"/>
    </row>
    <row r="18" spans="3:8" ht="84" customHeight="1" x14ac:dyDescent="0.45">
      <c r="C18" s="21" t="s">
        <v>41</v>
      </c>
      <c r="D18" s="37" t="s">
        <v>29</v>
      </c>
      <c r="E18" s="76" t="s">
        <v>73</v>
      </c>
      <c r="F18" s="76"/>
      <c r="G18" s="76"/>
      <c r="H18" s="76"/>
    </row>
    <row r="19" spans="3:8" ht="63.75" customHeight="1" x14ac:dyDescent="0.45">
      <c r="C19" s="21" t="s">
        <v>42</v>
      </c>
      <c r="D19" s="37" t="s">
        <v>27</v>
      </c>
      <c r="E19" s="76" t="s">
        <v>74</v>
      </c>
      <c r="F19" s="76"/>
      <c r="G19" s="76"/>
      <c r="H19" s="76"/>
    </row>
    <row r="20" spans="3:8" ht="63.75" customHeight="1" x14ac:dyDescent="0.45">
      <c r="C20" s="21" t="s">
        <v>42</v>
      </c>
      <c r="D20" s="37" t="s">
        <v>31</v>
      </c>
      <c r="E20" s="76" t="s">
        <v>75</v>
      </c>
      <c r="F20" s="76"/>
      <c r="G20" s="76"/>
      <c r="H20" s="76"/>
    </row>
    <row r="21" spans="3:8" ht="91.5" customHeight="1" x14ac:dyDescent="0.45">
      <c r="C21" s="21" t="s">
        <v>42</v>
      </c>
      <c r="D21" s="37" t="s">
        <v>33</v>
      </c>
      <c r="E21" s="76" t="s">
        <v>72</v>
      </c>
      <c r="F21" s="76"/>
      <c r="G21" s="76"/>
      <c r="H21" s="76"/>
    </row>
    <row r="22" spans="3:8" ht="19.5" customHeight="1" x14ac:dyDescent="0.45">
      <c r="D22" s="27" t="s">
        <v>71</v>
      </c>
    </row>
  </sheetData>
  <protectedRanges>
    <protectedRange sqref="E13" name="範囲1_1"/>
  </protectedRanges>
  <mergeCells count="11">
    <mergeCell ref="E19:H19"/>
    <mergeCell ref="E20:H20"/>
    <mergeCell ref="E21:H21"/>
    <mergeCell ref="B4:C4"/>
    <mergeCell ref="C7:D7"/>
    <mergeCell ref="B9:B11"/>
    <mergeCell ref="C13:D13"/>
    <mergeCell ref="F13:G13"/>
    <mergeCell ref="F9:G12"/>
    <mergeCell ref="E17:H17"/>
    <mergeCell ref="E18:H18"/>
  </mergeCells>
  <phoneticPr fontId="1"/>
  <conditionalFormatting sqref="E23">
    <cfRule type="expression" dxfId="0" priority="1">
      <formula>AND($D$13&lt;&gt;"",$E$24="")</formula>
    </cfRule>
  </conditionalFormatting>
  <pageMargins left="0.23622047244094491" right="0.23622047244094491" top="1.3385826771653544" bottom="0.74803149606299213" header="0.31496062992125984" footer="0.31496062992125984"/>
  <pageSetup paperSize="9" scale="65" orientation="portrait" r:id="rId1"/>
  <headerFooter>
    <oddHeader>&amp;L様式２　KPI設定シート</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C0DFD-6DC9-44FF-A91E-2C82292ADCF3}">
  <dimension ref="B1:D15"/>
  <sheetViews>
    <sheetView workbookViewId="0">
      <selection activeCell="C15" sqref="C15"/>
    </sheetView>
  </sheetViews>
  <sheetFormatPr defaultRowHeight="18" x14ac:dyDescent="0.45"/>
  <cols>
    <col min="1" max="1" width="3.59765625" customWidth="1"/>
    <col min="2" max="2" width="29.3984375" customWidth="1"/>
    <col min="3" max="3" width="17.19921875" bestFit="1" customWidth="1"/>
    <col min="4" max="4" width="19.19921875" bestFit="1" customWidth="1"/>
  </cols>
  <sheetData>
    <row r="1" spans="2:4" x14ac:dyDescent="0.45">
      <c r="B1" s="7" t="s">
        <v>11</v>
      </c>
    </row>
    <row r="3" spans="2:4" x14ac:dyDescent="0.45">
      <c r="B3" s="3" t="s">
        <v>9</v>
      </c>
      <c r="C3" s="13" t="s">
        <v>25</v>
      </c>
      <c r="D3" s="13" t="s">
        <v>55</v>
      </c>
    </row>
    <row r="4" spans="2:4" ht="18.75" customHeight="1" x14ac:dyDescent="0.45">
      <c r="B4" s="19" t="s">
        <v>7</v>
      </c>
      <c r="C4" s="6">
        <v>15000000</v>
      </c>
      <c r="D4" s="55">
        <v>350</v>
      </c>
    </row>
    <row r="5" spans="2:4" ht="18.75" customHeight="1" x14ac:dyDescent="0.45">
      <c r="B5" s="19" t="s">
        <v>8</v>
      </c>
      <c r="C5" s="6">
        <v>7500000</v>
      </c>
      <c r="D5" s="55">
        <v>200</v>
      </c>
    </row>
    <row r="6" spans="2:4" ht="18.75" customHeight="1" x14ac:dyDescent="0.45"/>
    <row r="7" spans="2:4" ht="18.75" customHeight="1" x14ac:dyDescent="0.45"/>
    <row r="8" spans="2:4" ht="18.75" customHeight="1" x14ac:dyDescent="0.45"/>
    <row r="9" spans="2:4" ht="18.75" customHeight="1" x14ac:dyDescent="0.45"/>
    <row r="10" spans="2:4" ht="18.75" customHeight="1" x14ac:dyDescent="0.45"/>
    <row r="11" spans="2:4" ht="18.75" customHeight="1" x14ac:dyDescent="0.45">
      <c r="B11" s="7" t="s">
        <v>10</v>
      </c>
    </row>
    <row r="12" spans="2:4" x14ac:dyDescent="0.45">
      <c r="B12" s="3" t="s">
        <v>4</v>
      </c>
    </row>
    <row r="13" spans="2:4" x14ac:dyDescent="0.45">
      <c r="B13" s="18" t="s">
        <v>17</v>
      </c>
    </row>
    <row r="14" spans="2:4" x14ac:dyDescent="0.45">
      <c r="B14" s="18" t="s">
        <v>18</v>
      </c>
    </row>
    <row r="15" spans="2:4" x14ac:dyDescent="0.45">
      <c r="B15" s="18" t="s">
        <v>19</v>
      </c>
    </row>
  </sheetData>
  <phoneticPr fontId="1"/>
  <pageMargins left="0.7" right="0.7" top="0.75" bottom="0.75" header="0.3" footer="0.3"/>
  <pageSetup paperSize="9" orientation="portrait" r:id="rId1"/>
</worksheet>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応募額シート</vt:lpstr>
      <vt:lpstr>アウトプット設定シート</vt:lpstr>
      <vt:lpstr>アウトカム設定シート</vt:lpstr>
      <vt:lpstr>プルダウンリスト</vt:lpstr>
      <vt:lpstr>アウトカム設定シート!Print_Area</vt:lpstr>
      <vt:lpstr>アウトプット設定シート!Print_Area</vt:lpstr>
      <vt:lpstr>応募額シート!Print_Area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2026-05-18T09:55:34Z</dcterms:created>
  <dcterms:modified xsi:type="dcterms:W3CDTF">2026-05-19T11:08:53Z</dcterms:modified>
</cp:coreProperties>
</file>